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Dst.baintern.de\dfs\723\Ablagen\D72310-Jobcenter-Hof-Land-Gesamtablage\Leistung\SGB II\§ 22\"/>
    </mc:Choice>
  </mc:AlternateContent>
  <xr:revisionPtr revIDLastSave="0" documentId="13_ncr:81_{981BBE13-FA64-4791-9311-9F755CF80E3B}" xr6:coauthVersionLast="36" xr6:coauthVersionMax="36" xr10:uidLastSave="{00000000-0000-0000-0000-000000000000}"/>
  <workbookProtection workbookAlgorithmName="SHA-512" workbookHashValue="hd51B870XcuSoOkQjFYWuIvtAtUdpvo/4WSosp57iWeA71/dd/+oO0wjKzaAiBocC9Iby996L4RFBGBjr6wFZg==" workbookSaltValue="jfp1LeK0DsiyZGMGrHLNew==" workbookSpinCount="100000" lockStructure="1"/>
  <bookViews>
    <workbookView xWindow="0" yWindow="0" windowWidth="28800" windowHeight="11790" firstSheet="1" activeTab="1" xr2:uid="{00000000-000D-0000-FFFF-FFFF00000000}"/>
  </bookViews>
  <sheets>
    <sheet name="Datenblatt" sheetId="1" state="hidden" r:id="rId1"/>
    <sheet name="Abfrage" sheetId="2" r:id="rId2"/>
  </sheets>
  <definedNames>
    <definedName name="_xlnm.Print_Area" localSheetId="1">Abfrage!$A$1:$L$35</definedName>
    <definedName name="Z_0315FB7D_8BBF_43D4_A0AC_5F29842EE891_.wvu.PrintArea" localSheetId="1" hidden="1">Abfrage!$A$1:$L$35</definedName>
    <definedName name="Z_15BF40AD_07FD_4FC9_B629_9A4A23D132EF_.wvu.PrintArea" localSheetId="1" hidden="1">Abfrage!$A$1:$L$35</definedName>
    <definedName name="Z_1E1DC1E9_9BC1_4EFC_96EC_61EAC5E8C959_.wvu.PrintArea" localSheetId="1" hidden="1">Abfrage!$A$1:$L$35</definedName>
    <definedName name="Z_2E3CD268_1CFA_446F_B0C7_8DA7AED197D9_.wvu.PrintArea" localSheetId="1" hidden="1">Abfrage!$A$1:$L$35</definedName>
    <definedName name="Z_3A9FFF4E_E892_4221_935A_2D93A832BCD7_.wvu.PrintArea" localSheetId="1" hidden="1">Abfrage!$A$1:$L$35</definedName>
    <definedName name="Z_4F305613_90C0_4A3F_9E41_15C3C21CFA8B_.wvu.PrintArea" localSheetId="1" hidden="1">Abfrage!$A$1:$L$35</definedName>
    <definedName name="Z_8C944CEF_47B6_4E20_8AF0_CD44F003E4E3_.wvu.PrintArea" localSheetId="1" hidden="1">Abfrage!$A$1:$L$35</definedName>
    <definedName name="Z_B804B664_F9D6_4E2F_A7C9_FB8344C03C47_.wvu.PrintArea" localSheetId="1" hidden="1">Abfrage!$A$1:$L$35</definedName>
    <definedName name="Z_F0DA04C6_392D_4989_830D_361D0669E415_.wvu.PrintArea" localSheetId="1" hidden="1">Abfrage!$A$1:$L$35</definedName>
    <definedName name="Z_F0DA04C6_392D_4989_830D_361D0669E415_.wvu.Rows" localSheetId="1" hidden="1">Abfrage!$7:$11,Abfrage!$17:$17</definedName>
  </definedNames>
  <calcPr calcId="191029" iterate="1"/>
  <customWorkbookViews>
    <customWorkbookView name="SchadeS004 - Persönliche Ansicht" guid="{F0DA04C6-392D-4989-830D-361D0669E415}" mergeInterval="0" personalView="1" xWindow="349" yWindow="245" windowWidth="1440" windowHeight="759" activeSheetId="2"/>
    <customWorkbookView name="LichtblaS001 - Persönliche Ansicht" guid="{1E1DC1E9-9BC1-4EFC-96EC-61EAC5E8C959}" mergeInterval="0" personalView="1" windowWidth="1936" windowHeight="1040" activeSheetId="2"/>
    <customWorkbookView name="HechtP001 - Persönliche Ansicht" guid="{3A9FFF4E-E892-4221-935A-2D93A832BCD7}" mergeInterval="0" personalView="1" maximized="1" xWindow="-8" yWindow="-8" windowWidth="1936" windowHeight="1056" activeSheetId="2"/>
    <customWorkbookView name="StoehrK002 - Persönliche Ansicht" guid="{B804B664-F9D6-4E2F-A7C9-FB8344C03C47}" mergeInterval="0" personalView="1" minimized="1" windowWidth="0" windowHeight="0" activeSheetId="2"/>
    <customWorkbookView name="UebelhacT - Persönliche Ansicht" guid="{4F305613-90C0-4A3F-9E41-15C3C21CFA8B}" mergeInterval="0" personalView="1" xWindow="225" yWindow="225" windowWidth="1440" windowHeight="759" activeSheetId="2"/>
    <customWorkbookView name="BuehlerS002 - Persönliche Ansicht" guid="{0315FB7D-8BBF-43D4-A0AC-5F29842EE891}" mergeInterval="0" personalView="1" maximized="1" xWindow="-8" yWindow="-8" windowWidth="1936" windowHeight="1056" activeSheetId="2"/>
    <customWorkbookView name="WunsiedlT - Persönliche Ansicht" guid="{8C944CEF-47B6-4E20-8AF0-CD44F003E4E3}" mergeInterval="0" personalView="1" xWindow="283" yWindow="281" windowWidth="1489" windowHeight="728" activeSheetId="2"/>
    <customWorkbookView name="HahnH006 - Persönliche Ansicht" guid="{15BF40AD-07FD-4FC9-B629-9A4A23D132EF}" mergeInterval="0" personalView="1" maximized="1" xWindow="-8" yWindow="-8" windowWidth="1936" windowHeight="1056" activeSheetId="2"/>
    <customWorkbookView name="SkreckiM - Persönliche Ansicht" guid="{2E3CD268-1CFA-446F-B0C7-8DA7AED197D9}" mergeInterval="0" personalView="1" xWindow="248" yWindow="42" windowWidth="1440" windowHeight="857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 l="1"/>
  <c r="C25" i="1"/>
  <c r="C15" i="1"/>
  <c r="D85" i="1" s="1"/>
  <c r="J34" i="2" l="1"/>
  <c r="J30" i="2"/>
  <c r="H34" i="2" s="1"/>
  <c r="D88" i="1"/>
  <c r="F30" i="2"/>
  <c r="D80" i="1"/>
  <c r="D17" i="1"/>
  <c r="D94" i="1" s="1"/>
  <c r="C13" i="1"/>
  <c r="D87" i="1" s="1"/>
  <c r="C14" i="1"/>
  <c r="D79" i="1" s="1"/>
  <c r="C16" i="1"/>
  <c r="B63" i="1"/>
  <c r="C63" i="1"/>
  <c r="B64" i="1"/>
  <c r="C64" i="1"/>
  <c r="B65" i="1"/>
  <c r="C65" i="1"/>
  <c r="B66" i="1"/>
  <c r="C66" i="1"/>
  <c r="B67" i="1"/>
  <c r="C67" i="1"/>
  <c r="B68" i="1"/>
  <c r="B69" i="1"/>
  <c r="B70" i="1"/>
  <c r="B71" i="1"/>
  <c r="C62" i="1"/>
  <c r="B62" i="1"/>
  <c r="C17" i="1" l="1"/>
  <c r="D81" i="1" s="1"/>
  <c r="D90" i="1"/>
  <c r="D82" i="1"/>
  <c r="D84" i="1"/>
  <c r="D92" i="1"/>
  <c r="B30" i="2"/>
  <c r="D93" i="1" l="1"/>
  <c r="D91" i="1"/>
  <c r="D89" i="1"/>
  <c r="D83" i="1"/>
  <c r="D30" i="2"/>
  <c r="H30" i="2" s="1"/>
  <c r="F34" i="2" s="1"/>
  <c r="C53" i="1" l="1"/>
  <c r="C54" i="1" s="1"/>
  <c r="C55" i="1" s="1"/>
  <c r="C56" i="1" s="1"/>
  <c r="C43" i="1"/>
  <c r="C68" i="1" s="1"/>
  <c r="C44" i="1" l="1"/>
  <c r="C69" i="1" s="1"/>
  <c r="C45" i="1" l="1"/>
  <c r="C70" i="1"/>
  <c r="C46" i="1"/>
  <c r="C71" i="1" s="1"/>
  <c r="D28" i="1" l="1"/>
  <c r="C28" i="1" s="1"/>
  <c r="C27" i="1"/>
  <c r="C26" i="1"/>
  <c r="C24" i="1"/>
</calcChain>
</file>

<file path=xl/sharedStrings.xml><?xml version="1.0" encoding="utf-8"?>
<sst xmlns="http://schemas.openxmlformats.org/spreadsheetml/2006/main" count="90" uniqueCount="65">
  <si>
    <t>Datenstand</t>
  </si>
  <si>
    <r>
      <t>Verbrauchswert in kwH je m</t>
    </r>
    <r>
      <rPr>
        <vertAlign val="super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und Jahr</t>
    </r>
  </si>
  <si>
    <t>ohne WW</t>
  </si>
  <si>
    <t>mit WW</t>
  </si>
  <si>
    <t>Heizöl</t>
  </si>
  <si>
    <t>Erdgas</t>
  </si>
  <si>
    <r>
      <t>Kosten je m</t>
    </r>
    <r>
      <rPr>
        <vertAlign val="super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und Jahr</t>
    </r>
  </si>
  <si>
    <t>Höchster Wert</t>
  </si>
  <si>
    <t>Fernwärme</t>
  </si>
  <si>
    <t>Abzugsbetrag</t>
  </si>
  <si>
    <t>Neukunden</t>
  </si>
  <si>
    <t>Bestandskunden</t>
  </si>
  <si>
    <t>Ermittlung der angemessenen Heizkosten
hier: Menge an übernahmefähigen Heizmaterial</t>
  </si>
  <si>
    <t>Kosten der Unterkunft für Selbstbeschaffer</t>
  </si>
  <si>
    <t>1. Ermittlung Bestandschutz</t>
  </si>
  <si>
    <t>Bestandsschutz:</t>
  </si>
  <si>
    <t>bitte wählen</t>
  </si>
  <si>
    <t>Daten zur Fläche mit oder ohne Bestandsschutz</t>
  </si>
  <si>
    <t>2. Personenzahl</t>
  </si>
  <si>
    <t>3. Heizmaterial</t>
  </si>
  <si>
    <t>Datenstand:</t>
  </si>
  <si>
    <t>Die Wohnung wird mit folgendem Material beheizt</t>
  </si>
  <si>
    <t>Erdgas mit Warmwasser</t>
  </si>
  <si>
    <t>Erdgas ohne Warmwasser</t>
  </si>
  <si>
    <t>Heizöl mit Warmwasser</t>
  </si>
  <si>
    <t>Heizöl ohne Warmwasser</t>
  </si>
  <si>
    <t>Heizmaterialien - Brennwerte und Verbrauch</t>
  </si>
  <si>
    <t>Braunkohle ohne Warmwasser</t>
  </si>
  <si>
    <t>Braunkohle mit Warmwasser</t>
  </si>
  <si>
    <t>Holzbriketts ohne Warmwasser</t>
  </si>
  <si>
    <t>Holzpellets ohne Warmwasser</t>
  </si>
  <si>
    <t>Holzpellets mit Warmwasser</t>
  </si>
  <si>
    <t>Brennwert</t>
  </si>
  <si>
    <t>max. Verbrauch</t>
  </si>
  <si>
    <t>Einheit</t>
  </si>
  <si>
    <t>Liter</t>
  </si>
  <si>
    <t>kg</t>
  </si>
  <si>
    <t>Kubikmeter</t>
  </si>
  <si>
    <t>Propan ohne Warmwasser</t>
  </si>
  <si>
    <t>Propan mit Warmwasser</t>
  </si>
  <si>
    <t>Nadelholz ohne Warmwasser</t>
  </si>
  <si>
    <t>Nadelholz mit Warmwasser</t>
  </si>
  <si>
    <t>Laubholz mit Warmwasser</t>
  </si>
  <si>
    <t>Laubholz ohne Warmwasser</t>
  </si>
  <si>
    <t>4. Berechnung</t>
  </si>
  <si>
    <t>max. Fläche
(anerkennungsfähig)</t>
  </si>
  <si>
    <t>Maximalverbrauch 
(in kWh pro Jahr)</t>
  </si>
  <si>
    <t>Brennwert Heizmaterial
(in kWh)</t>
  </si>
  <si>
    <t>übernahmefähige Menge
(im FZR ohne HG)</t>
  </si>
  <si>
    <t>Einheit
Brennstoff</t>
  </si>
  <si>
    <t>6. Entscheidung</t>
  </si>
  <si>
    <t xml:space="preserve">Gemäß den oben erfassten Daten können </t>
  </si>
  <si>
    <t xml:space="preserve">bewilligt werden. </t>
  </si>
  <si>
    <t xml:space="preserve">Eingabefelder </t>
  </si>
  <si>
    <t>Im aktuellen Fall zu verwendende Fläche (je nach Eingabe bei Bestandsschutz)</t>
  </si>
  <si>
    <t>Die unten stehenden Felder sind nicht variabel, sie müssen nicht bearbeitet werden bzw. werden von oben übernommen!!!!</t>
  </si>
  <si>
    <t>Die folgende Anzahl von Personen gehört nicht zur Bedarfsgemeinschaft (sind also vom Bezug 
des Arbeitslosengeld II ausgeschlossen oder gehören zur Haushaltsgemeinschaft):</t>
  </si>
  <si>
    <t>Holzbriketts mit Warmwasser</t>
  </si>
  <si>
    <t>Quelle:</t>
  </si>
  <si>
    <t>http://heizkostenrechner.eu/heizwert-brennwert-tabelle.html</t>
  </si>
  <si>
    <t>Holzpellets</t>
  </si>
  <si>
    <t>Nein</t>
  </si>
  <si>
    <t>Die BG besteht aus folgender Anzahl von Personen:</t>
  </si>
  <si>
    <t xml:space="preserve">4. Monate Heizperiode </t>
  </si>
  <si>
    <t>Heizperiode (Okt. - Apr.)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</si>
</sst>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1"/>
      <color theme="1"/>
      <name val="Arial"/>
      <family val="2"/>
    </font>
    <font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b/>
      <u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0" fillId="0" borderId="0" xfId="0" applyFill="1" applyBorder="1" applyProtection="1"/>
    <xf numFmtId="0" fontId="0" fillId="0" borderId="0" xfId="0" applyFill="1" applyBorder="1"/>
    <xf numFmtId="0" fontId="0" fillId="0" borderId="0" xfId="0" applyFill="1" applyBorder="1" applyAlignment="1" applyProtection="1">
      <alignment horizontal="center"/>
    </xf>
    <xf numFmtId="14" fontId="0" fillId="2" borderId="0" xfId="0" applyNumberFormat="1" applyFill="1"/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5" fillId="0" borderId="0" xfId="0" applyFont="1" applyFill="1"/>
    <xf numFmtId="0" fontId="0" fillId="0" borderId="1" xfId="0" applyFill="1" applyBorder="1"/>
    <xf numFmtId="0" fontId="7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Alignment="1" applyProtection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5" fillId="0" borderId="1" xfId="0" applyFont="1" applyFill="1" applyBorder="1"/>
    <xf numFmtId="0" fontId="0" fillId="0" borderId="3" xfId="0" applyBorder="1"/>
    <xf numFmtId="0" fontId="0" fillId="4" borderId="0" xfId="0" applyFill="1" applyProtection="1"/>
    <xf numFmtId="0" fontId="1" fillId="4" borderId="0" xfId="0" applyFont="1" applyFill="1" applyProtection="1"/>
    <xf numFmtId="14" fontId="1" fillId="4" borderId="0" xfId="0" applyNumberFormat="1" applyFont="1" applyFill="1" applyAlignment="1" applyProtection="1">
      <alignment horizontal="right"/>
    </xf>
    <xf numFmtId="0" fontId="2" fillId="2" borderId="15" xfId="0" applyFont="1" applyFill="1" applyBorder="1" applyAlignment="1" applyProtection="1"/>
    <xf numFmtId="0" fontId="2" fillId="2" borderId="16" xfId="0" applyFont="1" applyFill="1" applyBorder="1" applyAlignment="1" applyProtection="1"/>
    <xf numFmtId="0" fontId="0" fillId="2" borderId="16" xfId="0" applyFill="1" applyBorder="1" applyProtection="1"/>
    <xf numFmtId="0" fontId="2" fillId="2" borderId="17" xfId="0" applyFont="1" applyFill="1" applyBorder="1" applyAlignment="1" applyProtection="1"/>
    <xf numFmtId="0" fontId="0" fillId="2" borderId="18" xfId="0" applyFill="1" applyBorder="1" applyProtection="1"/>
    <xf numFmtId="0" fontId="0" fillId="2" borderId="19" xfId="0" applyFill="1" applyBorder="1" applyProtection="1"/>
    <xf numFmtId="2" fontId="2" fillId="2" borderId="16" xfId="0" applyNumberFormat="1" applyFont="1" applyFill="1" applyBorder="1" applyAlignment="1" applyProtection="1"/>
    <xf numFmtId="0" fontId="2" fillId="2" borderId="20" xfId="0" applyFont="1" applyFill="1" applyBorder="1" applyAlignment="1" applyProtection="1"/>
    <xf numFmtId="0" fontId="0" fillId="5" borderId="1" xfId="0" applyFill="1" applyBorder="1" applyAlignment="1" applyProtection="1">
      <alignment wrapText="1"/>
    </xf>
    <xf numFmtId="0" fontId="0" fillId="5" borderId="1" xfId="0" applyFill="1" applyBorder="1" applyProtection="1"/>
    <xf numFmtId="4" fontId="0" fillId="5" borderId="1" xfId="0" applyNumberFormat="1" applyFill="1" applyBorder="1" applyProtection="1"/>
    <xf numFmtId="0" fontId="0" fillId="2" borderId="0" xfId="0" applyFill="1"/>
    <xf numFmtId="0" fontId="0" fillId="0" borderId="21" xfId="0" applyBorder="1"/>
    <xf numFmtId="0" fontId="0" fillId="3" borderId="0" xfId="0" applyFill="1" applyBorder="1"/>
    <xf numFmtId="3" fontId="0" fillId="5" borderId="1" xfId="0" applyNumberFormat="1" applyFill="1" applyBorder="1" applyProtection="1"/>
    <xf numFmtId="3" fontId="2" fillId="2" borderId="16" xfId="0" applyNumberFormat="1" applyFont="1" applyFill="1" applyBorder="1" applyAlignment="1" applyProtection="1"/>
    <xf numFmtId="2" fontId="8" fillId="7" borderId="0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2" borderId="0" xfId="0" applyFont="1" applyFill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wrapText="1"/>
    </xf>
    <xf numFmtId="0" fontId="2" fillId="5" borderId="0" xfId="0" applyFont="1" applyFill="1" applyBorder="1" applyAlignment="1" applyProtection="1">
      <alignment horizontal="left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1" fillId="7" borderId="0" xfId="0" applyFont="1" applyFill="1" applyBorder="1" applyAlignment="1" applyProtection="1">
      <alignment horizontal="left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7" borderId="0" xfId="0" applyFont="1" applyFill="1" applyBorder="1" applyAlignment="1" applyProtection="1">
      <alignment horizontal="left" wrapText="1"/>
    </xf>
    <xf numFmtId="1" fontId="8" fillId="7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</xf>
    <xf numFmtId="0" fontId="9" fillId="7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101</xdr:row>
      <xdr:rowOff>133349</xdr:rowOff>
    </xdr:from>
    <xdr:to>
      <xdr:col>6</xdr:col>
      <xdr:colOff>76200</xdr:colOff>
      <xdr:row>151</xdr:row>
      <xdr:rowOff>47624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394" t="12131" r="58719" b="728"/>
        <a:stretch/>
      </xdr:blipFill>
      <xdr:spPr>
        <a:xfrm>
          <a:off x="809625" y="18421349"/>
          <a:ext cx="5810250" cy="8963025"/>
        </a:xfrm>
        <a:prstGeom prst="rect">
          <a:avLst/>
        </a:prstGeom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1.xml"/><Relationship Id="rId10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ACC0E12-2340-44BC-B65D-0C0C04577201}" diskRevisions="1" revisionId="33" version="3">
  <header guid="{202EC02D-4751-4C2D-A9B7-0ADD1355993B}" dateTime="2024-10-30T14:56:05" maxSheetId="3" userName="SchadeS004" r:id="rId10" minRId="21" maxRId="27">
    <sheetIdMap count="2">
      <sheetId val="1"/>
      <sheetId val="2"/>
    </sheetIdMap>
  </header>
  <header guid="{FACC0E12-2340-44BC-B65D-0C0C04577201}" dateTime="2024-11-12T08:56:33" maxSheetId="3" userName="SchadeS004" r:id="rId11" minRId="30" maxRId="31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" sId="2">
    <oc r="B23" t="inlineStr">
      <is>
        <t>4. Monate Heizperiode im aktuellen Fallzeitraum (FZR)</t>
      </is>
    </oc>
    <nc r="B23" t="inlineStr">
      <is>
        <t xml:space="preserve">4. Monate Heizperiode </t>
      </is>
    </nc>
  </rcc>
  <rcc rId="31" sId="2">
    <oc r="B25" t="inlineStr">
      <is>
        <t>Der aktuell bewilligte Zeitraum für Arbeitslosengeld II (FZR) beinhaltet folgende Monate der 
Heizperiode (Okt. - Apr.)</t>
      </is>
    </oc>
    <nc r="B25" t="inlineStr">
      <is>
        <t>Heizperiode (Okt. - Apr.)</t>
      </is>
    </nc>
  </rcc>
  <rcv guid="{F0DA04C6-392D-4989-830D-361D0669E415}" action="delete"/>
  <rdn rId="0" localSheetId="2" customView="1" name="Z_F0DA04C6_392D_4989_830D_361D0669E415_.wvu.PrintArea" hidden="1" oldHidden="1">
    <formula>Abfrage!$A$1:$L$35</formula>
    <oldFormula>Abfrage!$A$1:$L$35</oldFormula>
  </rdn>
  <rdn rId="0" localSheetId="2" customView="1" name="Z_F0DA04C6_392D_4989_830D_361D0669E415_.wvu.Rows" hidden="1" oldHidden="1">
    <formula>Abfrage!$7:$11,Abfrage!$17:$17</formula>
    <oldFormula>Abfrage!$7:$11,Abfrage!$17:$17</oldFormula>
  </rdn>
  <rcv guid="{F0DA04C6-392D-4989-830D-361D0669E415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17:H17">
    <dxf>
      <fill>
        <patternFill>
          <bgColor theme="0"/>
        </patternFill>
      </fill>
    </dxf>
  </rfmt>
  <rfmt sheetId="2" sqref="B17:H17" start="0" length="2147483647">
    <dxf>
      <font>
        <color theme="0"/>
      </font>
    </dxf>
  </rfmt>
  <rfmt sheetId="2" sqref="J17:L17" start="0" length="2147483647">
    <dxf>
      <font>
        <color theme="0"/>
      </font>
    </dxf>
  </rfmt>
  <rfmt sheetId="2" sqref="J17:L17">
    <dxf>
      <fill>
        <patternFill>
          <bgColor theme="0"/>
        </patternFill>
      </fill>
    </dxf>
  </rfmt>
  <rfmt sheetId="2" sqref="J17" start="0" length="0">
    <dxf>
      <border>
        <left/>
      </border>
    </dxf>
  </rfmt>
  <rfmt sheetId="2" sqref="J17:L17" start="0" length="0">
    <dxf>
      <border>
        <top/>
      </border>
    </dxf>
  </rfmt>
  <rfmt sheetId="2" sqref="L17" start="0" length="0">
    <dxf>
      <border>
        <right/>
      </border>
    </dxf>
  </rfmt>
  <rfmt sheetId="2" sqref="J17:L17" start="0" length="0">
    <dxf>
      <border>
        <bottom/>
      </border>
    </dxf>
  </rfmt>
  <rcc rId="21" sId="2">
    <oc r="N17" t="inlineStr">
      <is>
        <t>(= Personen HG)</t>
      </is>
    </oc>
    <nc r="N17"/>
  </rcc>
  <rcc rId="22" sId="2">
    <oc r="N15" t="inlineStr">
      <is>
        <t>(= Personen BG + Personen HG)</t>
      </is>
    </oc>
    <nc r="N15"/>
  </rcc>
  <rcc rId="23" sId="2">
    <oc r="B15" t="inlineStr">
      <is>
        <t xml:space="preserve">Die Wohnung wird von folgender Anzahl von Personen bewohnt: </t>
      </is>
    </oc>
    <nc r="B15" t="inlineStr">
      <is>
        <t>Die BG besteht aus folgender Anzahl von Personen:</t>
      </is>
    </nc>
  </rcc>
  <rcc rId="24" sId="2">
    <oc r="B9" t="inlineStr">
      <is>
        <t xml:space="preserve">Besteht Bestandsschutz? 
(D.h. Leistungsbeginn vor dem 1.10.2012 &amp; unveränderte Personenzahl BG &amp; unveränderte Wohnung) </t>
      </is>
    </oc>
    <nc r="B9"/>
  </rcc>
  <rfmt sheetId="2" sqref="B7:L7">
    <dxf>
      <fill>
        <patternFill>
          <bgColor theme="0"/>
        </patternFill>
      </fill>
    </dxf>
  </rfmt>
  <rfmt sheetId="2" sqref="B7:L7" start="0" length="2147483647">
    <dxf>
      <font>
        <color theme="0"/>
      </font>
    </dxf>
  </rfmt>
  <rfmt sheetId="2" sqref="B11:H11" start="0" length="2147483647">
    <dxf>
      <font>
        <color theme="0"/>
      </font>
    </dxf>
  </rfmt>
  <rfmt sheetId="2" sqref="B11:H11">
    <dxf>
      <fill>
        <patternFill>
          <bgColor theme="0"/>
        </patternFill>
      </fill>
    </dxf>
  </rfmt>
  <rfmt sheetId="2" sqref="J11" start="0" length="2147483647">
    <dxf>
      <font>
        <color theme="0"/>
      </font>
    </dxf>
  </rfmt>
  <rfmt sheetId="2" sqref="J11">
    <dxf>
      <fill>
        <patternFill>
          <bgColor theme="0"/>
        </patternFill>
      </fill>
    </dxf>
  </rfmt>
  <rfmt sheetId="2" sqref="J11" start="0" length="0">
    <dxf>
      <border>
        <left/>
        <right/>
        <top/>
        <bottom/>
      </border>
    </dxf>
  </rfmt>
  <rcc rId="25" sId="2" numFmtId="19">
    <oc r="L1">
      <v>44835</v>
    </oc>
    <nc r="L1">
      <v>45595</v>
    </nc>
  </rcc>
  <rcc rId="26" sId="2" numFmtId="4">
    <oc r="J15">
      <v>1</v>
    </oc>
    <nc r="J15" t="inlineStr">
      <is>
        <t>bitte wählen</t>
      </is>
    </nc>
  </rcc>
  <rcc rId="27" sId="2" numFmtId="4">
    <oc r="J25">
      <v>7</v>
    </oc>
    <nc r="J25" t="inlineStr">
      <is>
        <t>bitte wählen</t>
      </is>
    </nc>
  </rcc>
  <rcv guid="{F0DA04C6-392D-4989-830D-361D0669E415}" action="delete"/>
  <rdn rId="0" localSheetId="2" customView="1" name="Z_F0DA04C6_392D_4989_830D_361D0669E415_.wvu.PrintArea" hidden="1" oldHidden="1">
    <formula>Abfrage!$A$1:$L$35</formula>
    <oldFormula>Abfrage!$A$1:$L$35</oldFormula>
  </rdn>
  <rdn rId="0" localSheetId="2" customView="1" name="Z_F0DA04C6_392D_4989_830D_361D0669E415_.wvu.Rows" hidden="1" oldHidden="1">
    <formula>Abfrage!$7:$11,Abfrage!$17:$17</formula>
  </rdn>
  <rcv guid="{F0DA04C6-392D-4989-830D-361D0669E41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9">
  <userInfo guid="{202EC02D-4751-4C2D-A9B7-0ADD1355993B}" name="HechtP001" id="-1705082342" dateTime="2024-11-06T10:02:11"/>
  <userInfo guid="{FACC0E12-2340-44BC-B65D-0C0C04577201}" name="HechtP001" id="-1705103969" dateTime="2024-11-13T12:43:07"/>
  <userInfo guid="{FACC0E12-2340-44BC-B65D-0C0C04577201}" name="IrmerM005" id="-1793005825" dateTime="2024-11-20T08:29:40"/>
  <userInfo guid="{FACC0E12-2340-44BC-B65D-0C0C04577201}" name="HechtP001" id="-1705101184" dateTime="2024-12-10T07:32:04"/>
  <userInfo guid="{FACC0E12-2340-44BC-B65D-0C0C04577201}" name="IrmerM005" id="-1793019926" dateTime="2025-04-02T08:31:14"/>
  <userInfo guid="{FACC0E12-2340-44BC-B65D-0C0C04577201}" name="IrmerM005" id="-1793015566" dateTime="2025-04-03T09:59:07"/>
  <userInfo guid="{FACC0E12-2340-44BC-B65D-0C0C04577201}" name="HechtP001" id="-1705071772" dateTime="2025-04-17T14:44:12"/>
  <userInfo guid="{FACC0E12-2340-44BC-B65D-0C0C04577201}" name="IrmerM005" id="-1793001037" dateTime="2025-05-16T08:12:10"/>
  <userInfo guid="{FACC0E12-2340-44BC-B65D-0C0C04577201}" name="HechtP001" id="-1705114777" dateTime="2025-07-29T07:42:59"/>
</user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"/>
  <sheetViews>
    <sheetView showGridLines="0" topLeftCell="A75" workbookViewId="0">
      <selection activeCell="E29" sqref="E29"/>
    </sheetView>
  </sheetViews>
  <sheetFormatPr baseColWidth="10" defaultRowHeight="14.25" x14ac:dyDescent="0.2"/>
  <cols>
    <col min="2" max="2" width="30.875" customWidth="1"/>
  </cols>
  <sheetData>
    <row r="1" spans="1:6" x14ac:dyDescent="0.2">
      <c r="A1" s="40" t="s">
        <v>53</v>
      </c>
      <c r="B1" s="9"/>
      <c r="C1" s="9"/>
      <c r="D1" s="9"/>
      <c r="E1" s="9"/>
      <c r="F1" s="9"/>
    </row>
    <row r="2" spans="1:6" x14ac:dyDescent="0.2">
      <c r="A2" s="9"/>
      <c r="B2" s="9"/>
      <c r="C2" s="9"/>
      <c r="D2" s="9"/>
      <c r="E2" s="9"/>
      <c r="F2" s="9"/>
    </row>
    <row r="3" spans="1:6" x14ac:dyDescent="0.2">
      <c r="A3" s="9"/>
      <c r="B3" s="9" t="s">
        <v>0</v>
      </c>
      <c r="C3" s="6">
        <v>44488</v>
      </c>
      <c r="D3" s="9"/>
      <c r="E3" s="9"/>
      <c r="F3" s="9"/>
    </row>
    <row r="4" spans="1:6" x14ac:dyDescent="0.2">
      <c r="A4" s="9"/>
      <c r="B4" s="9"/>
      <c r="C4" s="9"/>
      <c r="D4" s="9"/>
      <c r="E4" s="9"/>
      <c r="F4" s="9"/>
    </row>
    <row r="5" spans="1:6" x14ac:dyDescent="0.2">
      <c r="A5" s="9"/>
      <c r="B5" s="9"/>
      <c r="C5" s="9"/>
      <c r="D5" s="9"/>
      <c r="E5" s="9"/>
      <c r="F5" s="9"/>
    </row>
    <row r="6" spans="1:6" x14ac:dyDescent="0.2">
      <c r="A6" s="9"/>
      <c r="B6" s="9"/>
      <c r="C6" s="9"/>
      <c r="D6" s="9"/>
      <c r="E6" s="9"/>
      <c r="F6" s="9"/>
    </row>
    <row r="7" spans="1:6" x14ac:dyDescent="0.2">
      <c r="A7" s="9"/>
      <c r="B7" s="9"/>
      <c r="C7" s="9"/>
      <c r="D7" s="9"/>
      <c r="E7" s="9"/>
      <c r="F7" s="9"/>
    </row>
    <row r="8" spans="1:6" ht="21" x14ac:dyDescent="0.25">
      <c r="A8" s="9"/>
      <c r="B8" s="10" t="s">
        <v>1</v>
      </c>
      <c r="C8" s="9"/>
      <c r="D8" s="9"/>
      <c r="E8" s="9"/>
      <c r="F8" s="9"/>
    </row>
    <row r="9" spans="1:6" x14ac:dyDescent="0.2">
      <c r="A9" s="9"/>
      <c r="B9" s="9"/>
      <c r="C9" s="9"/>
      <c r="D9" s="9"/>
      <c r="E9" s="9"/>
      <c r="F9" s="9"/>
    </row>
    <row r="10" spans="1:6" x14ac:dyDescent="0.2">
      <c r="A10" s="9"/>
      <c r="B10" s="11"/>
      <c r="C10" s="47">
        <v>2020</v>
      </c>
      <c r="D10" s="47"/>
      <c r="E10" s="9"/>
      <c r="F10" s="9"/>
    </row>
    <row r="11" spans="1:6" x14ac:dyDescent="0.2">
      <c r="A11" s="9"/>
      <c r="B11" s="11"/>
      <c r="C11" s="11" t="s">
        <v>2</v>
      </c>
      <c r="D11" s="11" t="s">
        <v>3</v>
      </c>
      <c r="E11" s="9"/>
      <c r="F11" s="9"/>
    </row>
    <row r="12" spans="1:6" x14ac:dyDescent="0.2">
      <c r="A12" s="9"/>
      <c r="B12" s="11" t="s">
        <v>9</v>
      </c>
      <c r="C12" s="8">
        <v>24</v>
      </c>
      <c r="D12" s="11"/>
      <c r="E12" s="9"/>
      <c r="F12" s="9"/>
    </row>
    <row r="13" spans="1:6" x14ac:dyDescent="0.2">
      <c r="A13" s="9"/>
      <c r="B13" s="11" t="s">
        <v>5</v>
      </c>
      <c r="C13" s="11">
        <f>D13-$C$12</f>
        <v>239</v>
      </c>
      <c r="D13" s="8">
        <v>263</v>
      </c>
      <c r="E13" s="9"/>
      <c r="F13" s="9"/>
    </row>
    <row r="14" spans="1:6" x14ac:dyDescent="0.2">
      <c r="A14" s="9"/>
      <c r="B14" s="11" t="s">
        <v>4</v>
      </c>
      <c r="C14" s="11">
        <f t="shared" ref="C14:C16" si="0">D14-$C$12</f>
        <v>233</v>
      </c>
      <c r="D14" s="8">
        <v>257</v>
      </c>
      <c r="E14" s="9"/>
      <c r="F14" s="9"/>
    </row>
    <row r="15" spans="1:6" x14ac:dyDescent="0.2">
      <c r="A15" s="9"/>
      <c r="B15" s="11" t="s">
        <v>60</v>
      </c>
      <c r="C15" s="11">
        <f>D15-$C$12</f>
        <v>215</v>
      </c>
      <c r="D15" s="8">
        <v>239</v>
      </c>
      <c r="E15" s="9"/>
      <c r="F15" s="9"/>
    </row>
    <row r="16" spans="1:6" x14ac:dyDescent="0.2">
      <c r="A16" s="9"/>
      <c r="B16" s="11" t="s">
        <v>8</v>
      </c>
      <c r="C16" s="11">
        <f t="shared" si="0"/>
        <v>225</v>
      </c>
      <c r="D16" s="8">
        <v>249</v>
      </c>
      <c r="E16" s="9"/>
      <c r="F16" s="9"/>
    </row>
    <row r="17" spans="1:8" x14ac:dyDescent="0.2">
      <c r="A17" s="9"/>
      <c r="B17" s="11" t="s">
        <v>7</v>
      </c>
      <c r="C17" s="11">
        <f>MAX(C13:C16)</f>
        <v>239</v>
      </c>
      <c r="D17" s="11">
        <f>MAX(D13:D16)</f>
        <v>263</v>
      </c>
      <c r="E17" s="9"/>
      <c r="F17" s="9"/>
    </row>
    <row r="18" spans="1:8" x14ac:dyDescent="0.2">
      <c r="A18" s="9"/>
      <c r="B18" s="9"/>
      <c r="C18" s="9"/>
      <c r="D18" s="9"/>
      <c r="E18" s="9"/>
      <c r="F18" s="9"/>
    </row>
    <row r="19" spans="1:8" ht="21" x14ac:dyDescent="0.25">
      <c r="A19" s="9"/>
      <c r="B19" s="10" t="s">
        <v>6</v>
      </c>
      <c r="C19" s="9"/>
      <c r="D19" s="9"/>
      <c r="E19" s="9"/>
      <c r="F19" s="9"/>
    </row>
    <row r="20" spans="1:8" x14ac:dyDescent="0.2">
      <c r="A20" s="9"/>
      <c r="B20" s="9"/>
      <c r="C20" s="9"/>
      <c r="D20" s="9"/>
      <c r="E20" s="9"/>
      <c r="F20" s="9"/>
    </row>
    <row r="21" spans="1:8" x14ac:dyDescent="0.2">
      <c r="A21" s="9"/>
      <c r="B21" s="11"/>
      <c r="C21" s="48">
        <v>2020</v>
      </c>
      <c r="D21" s="49"/>
      <c r="E21" s="9"/>
      <c r="F21" s="9"/>
    </row>
    <row r="22" spans="1:8" x14ac:dyDescent="0.2">
      <c r="A22" s="9"/>
      <c r="B22" s="11"/>
      <c r="C22" s="11" t="s">
        <v>2</v>
      </c>
      <c r="D22" s="11" t="s">
        <v>3</v>
      </c>
      <c r="E22" s="9"/>
      <c r="F22" s="9"/>
    </row>
    <row r="23" spans="1:8" x14ac:dyDescent="0.2">
      <c r="A23" s="9"/>
      <c r="B23" s="11" t="s">
        <v>9</v>
      </c>
      <c r="C23" s="8">
        <v>1.7</v>
      </c>
      <c r="D23" s="11"/>
      <c r="E23" s="9"/>
      <c r="F23" s="9"/>
    </row>
    <row r="24" spans="1:8" x14ac:dyDescent="0.2">
      <c r="A24" s="9"/>
      <c r="B24" s="11" t="s">
        <v>4</v>
      </c>
      <c r="C24" s="11">
        <f>D24-$C$23</f>
        <v>18.510000000000002</v>
      </c>
      <c r="D24" s="8">
        <v>20.21</v>
      </c>
      <c r="E24" s="9"/>
      <c r="F24" s="9"/>
    </row>
    <row r="25" spans="1:8" x14ac:dyDescent="0.2">
      <c r="A25" s="9"/>
      <c r="B25" s="11" t="s">
        <v>60</v>
      </c>
      <c r="C25" s="11">
        <f>D25-$C$23</f>
        <v>11.610000000000001</v>
      </c>
      <c r="D25" s="8">
        <v>13.31</v>
      </c>
      <c r="E25" s="9"/>
      <c r="F25" s="9"/>
    </row>
    <row r="26" spans="1:8" x14ac:dyDescent="0.2">
      <c r="A26" s="9"/>
      <c r="B26" s="11" t="s">
        <v>5</v>
      </c>
      <c r="C26" s="11">
        <f t="shared" ref="C26:C28" si="1">D26-$C$23</f>
        <v>18.41</v>
      </c>
      <c r="D26" s="8">
        <v>20.11</v>
      </c>
      <c r="E26" s="9"/>
      <c r="F26" s="9"/>
    </row>
    <row r="27" spans="1:8" x14ac:dyDescent="0.2">
      <c r="A27" s="9"/>
      <c r="B27" s="11" t="s">
        <v>8</v>
      </c>
      <c r="C27" s="11">
        <f>D27-$C$23</f>
        <v>23.01</v>
      </c>
      <c r="D27" s="8">
        <v>24.71</v>
      </c>
      <c r="E27" s="9"/>
      <c r="F27" s="9"/>
    </row>
    <row r="28" spans="1:8" x14ac:dyDescent="0.2">
      <c r="A28" s="9"/>
      <c r="B28" s="11" t="s">
        <v>7</v>
      </c>
      <c r="C28" s="11">
        <f t="shared" si="1"/>
        <v>23.01</v>
      </c>
      <c r="D28" s="11">
        <f>MAX(D24:D27)</f>
        <v>24.71</v>
      </c>
      <c r="E28" s="9"/>
      <c r="F28" s="9"/>
    </row>
    <row r="29" spans="1:8" x14ac:dyDescent="0.2">
      <c r="A29" s="9"/>
      <c r="B29" s="9"/>
      <c r="C29" s="9"/>
      <c r="D29" s="9"/>
      <c r="E29" s="9"/>
      <c r="F29" s="9"/>
    </row>
    <row r="30" spans="1:8" x14ac:dyDescent="0.2">
      <c r="A30" s="9"/>
      <c r="B30" s="9"/>
      <c r="C30" s="9"/>
      <c r="D30" s="9"/>
      <c r="E30" s="9"/>
      <c r="F30" s="9"/>
    </row>
    <row r="31" spans="1:8" ht="15" thickBot="1" x14ac:dyDescent="0.25">
      <c r="A31" s="41"/>
      <c r="B31" s="41"/>
      <c r="C31" s="41"/>
      <c r="D31" s="41"/>
      <c r="E31" s="41"/>
      <c r="F31" s="41"/>
      <c r="G31" s="41"/>
      <c r="H31" s="41"/>
    </row>
    <row r="32" spans="1:8" ht="15" thickTop="1" x14ac:dyDescent="0.2">
      <c r="A32" s="19"/>
      <c r="B32" s="19"/>
      <c r="C32" s="19"/>
      <c r="D32" s="19"/>
      <c r="E32" s="19"/>
      <c r="F32" s="19"/>
      <c r="G32" s="19"/>
      <c r="H32" s="19"/>
    </row>
    <row r="33" spans="1:8" x14ac:dyDescent="0.2">
      <c r="A33" s="42" t="s">
        <v>55</v>
      </c>
      <c r="B33" s="42"/>
      <c r="C33" s="42"/>
      <c r="D33" s="42"/>
      <c r="E33" s="42"/>
      <c r="F33" s="42"/>
      <c r="G33" s="42"/>
      <c r="H33" s="42"/>
    </row>
    <row r="34" spans="1:8" x14ac:dyDescent="0.2">
      <c r="A34" s="19"/>
      <c r="B34" s="19"/>
      <c r="C34" s="19"/>
      <c r="D34" s="19"/>
      <c r="E34" s="19"/>
      <c r="F34" s="19"/>
      <c r="G34" s="19"/>
      <c r="H34" s="19"/>
    </row>
    <row r="35" spans="1:8" ht="18" x14ac:dyDescent="0.25">
      <c r="B35" s="10" t="s">
        <v>17</v>
      </c>
    </row>
    <row r="37" spans="1:8" x14ac:dyDescent="0.2">
      <c r="A37" s="46" t="s">
        <v>10</v>
      </c>
      <c r="B37" s="12">
        <v>1</v>
      </c>
      <c r="C37" s="13">
        <v>50</v>
      </c>
    </row>
    <row r="38" spans="1:8" x14ac:dyDescent="0.2">
      <c r="A38" s="46"/>
      <c r="B38" s="12">
        <v>2</v>
      </c>
      <c r="C38" s="13">
        <v>65</v>
      </c>
    </row>
    <row r="39" spans="1:8" x14ac:dyDescent="0.2">
      <c r="A39" s="46"/>
      <c r="B39" s="12">
        <v>3</v>
      </c>
      <c r="C39" s="13">
        <v>75</v>
      </c>
    </row>
    <row r="40" spans="1:8" x14ac:dyDescent="0.2">
      <c r="A40" s="46"/>
      <c r="B40" s="12">
        <v>4</v>
      </c>
      <c r="C40" s="13">
        <v>90</v>
      </c>
    </row>
    <row r="41" spans="1:8" x14ac:dyDescent="0.2">
      <c r="A41" s="46"/>
      <c r="B41" s="12">
        <v>5</v>
      </c>
      <c r="C41" s="13">
        <v>105</v>
      </c>
    </row>
    <row r="42" spans="1:8" x14ac:dyDescent="0.2">
      <c r="A42" s="46"/>
      <c r="B42" s="12">
        <v>6</v>
      </c>
      <c r="C42" s="13">
        <v>120</v>
      </c>
    </row>
    <row r="43" spans="1:8" ht="14.25" customHeight="1" x14ac:dyDescent="0.2">
      <c r="A43" s="46"/>
      <c r="B43" s="12">
        <v>7</v>
      </c>
      <c r="C43" s="14">
        <f>C42+15</f>
        <v>135</v>
      </c>
    </row>
    <row r="44" spans="1:8" x14ac:dyDescent="0.2">
      <c r="A44" s="46"/>
      <c r="B44" s="12">
        <v>8</v>
      </c>
      <c r="C44" s="14">
        <f t="shared" ref="C44:C46" si="2">C43+15</f>
        <v>150</v>
      </c>
    </row>
    <row r="45" spans="1:8" x14ac:dyDescent="0.2">
      <c r="A45" s="46"/>
      <c r="B45" s="12">
        <v>9</v>
      </c>
      <c r="C45" s="14">
        <f t="shared" si="2"/>
        <v>165</v>
      </c>
    </row>
    <row r="46" spans="1:8" x14ac:dyDescent="0.2">
      <c r="A46" s="46"/>
      <c r="B46" s="12">
        <v>10</v>
      </c>
      <c r="C46" s="14">
        <f t="shared" si="2"/>
        <v>180</v>
      </c>
    </row>
    <row r="47" spans="1:8" x14ac:dyDescent="0.2">
      <c r="A47" s="46" t="s">
        <v>11</v>
      </c>
      <c r="B47" s="12">
        <v>1</v>
      </c>
      <c r="C47" s="13">
        <v>60</v>
      </c>
    </row>
    <row r="48" spans="1:8" x14ac:dyDescent="0.2">
      <c r="A48" s="46"/>
      <c r="B48" s="12">
        <v>2</v>
      </c>
      <c r="C48" s="13">
        <v>70</v>
      </c>
    </row>
    <row r="49" spans="1:5" x14ac:dyDescent="0.2">
      <c r="A49" s="46"/>
      <c r="B49" s="12">
        <v>3</v>
      </c>
      <c r="C49" s="13">
        <v>85</v>
      </c>
    </row>
    <row r="50" spans="1:5" x14ac:dyDescent="0.2">
      <c r="A50" s="46"/>
      <c r="B50" s="12">
        <v>4</v>
      </c>
      <c r="C50" s="13">
        <v>100</v>
      </c>
    </row>
    <row r="51" spans="1:5" x14ac:dyDescent="0.2">
      <c r="A51" s="46"/>
      <c r="B51" s="12">
        <v>5</v>
      </c>
      <c r="C51" s="13">
        <v>115</v>
      </c>
    </row>
    <row r="52" spans="1:5" x14ac:dyDescent="0.2">
      <c r="A52" s="46"/>
      <c r="B52" s="12">
        <v>6</v>
      </c>
      <c r="C52" s="13">
        <v>130</v>
      </c>
    </row>
    <row r="53" spans="1:5" x14ac:dyDescent="0.2">
      <c r="A53" s="46"/>
      <c r="B53" s="12">
        <v>7</v>
      </c>
      <c r="C53" s="14">
        <f>C52+15</f>
        <v>145</v>
      </c>
    </row>
    <row r="54" spans="1:5" x14ac:dyDescent="0.2">
      <c r="A54" s="46"/>
      <c r="B54" s="12">
        <v>8</v>
      </c>
      <c r="C54" s="14">
        <f t="shared" ref="C54:C56" si="3">C53+15</f>
        <v>160</v>
      </c>
    </row>
    <row r="55" spans="1:5" x14ac:dyDescent="0.2">
      <c r="A55" s="46"/>
      <c r="B55" s="12">
        <v>9</v>
      </c>
      <c r="C55" s="14">
        <f t="shared" si="3"/>
        <v>175</v>
      </c>
    </row>
    <row r="56" spans="1:5" x14ac:dyDescent="0.2">
      <c r="A56" s="46"/>
      <c r="B56" s="12">
        <v>10</v>
      </c>
      <c r="C56" s="14">
        <f t="shared" si="3"/>
        <v>190</v>
      </c>
    </row>
    <row r="59" spans="1:5" ht="18" x14ac:dyDescent="0.25">
      <c r="A59" s="15"/>
      <c r="B59" s="24" t="s">
        <v>54</v>
      </c>
      <c r="C59" s="7"/>
      <c r="D59" s="16"/>
      <c r="E59" s="17"/>
    </row>
    <row r="60" spans="1:5" x14ac:dyDescent="0.2">
      <c r="A60" s="18"/>
      <c r="B60" s="7" t="s">
        <v>16</v>
      </c>
      <c r="C60" s="7"/>
      <c r="D60" s="19"/>
      <c r="E60" s="20"/>
    </row>
    <row r="61" spans="1:5" x14ac:dyDescent="0.2">
      <c r="A61" s="18"/>
      <c r="B61" s="7">
        <v>0</v>
      </c>
      <c r="C61" s="7"/>
      <c r="D61" s="19"/>
      <c r="E61" s="20"/>
    </row>
    <row r="62" spans="1:5" x14ac:dyDescent="0.2">
      <c r="A62" s="18"/>
      <c r="B62" s="7">
        <f>IF(Abfrage!$J$11="Ja",B47,B37)</f>
        <v>1</v>
      </c>
      <c r="C62" s="7">
        <f>IF(Abfrage!$J$11="Ja",C47,C37)</f>
        <v>50</v>
      </c>
      <c r="D62" s="19"/>
      <c r="E62" s="20"/>
    </row>
    <row r="63" spans="1:5" x14ac:dyDescent="0.2">
      <c r="A63" s="18"/>
      <c r="B63" s="7">
        <f>IF(Abfrage!$J$11="Ja",B48,B38)</f>
        <v>2</v>
      </c>
      <c r="C63" s="7">
        <f>IF(Abfrage!$J$11="Ja",C48,C38)</f>
        <v>65</v>
      </c>
      <c r="D63" s="19"/>
      <c r="E63" s="20"/>
    </row>
    <row r="64" spans="1:5" x14ac:dyDescent="0.2">
      <c r="A64" s="18"/>
      <c r="B64" s="7">
        <f>IF(Abfrage!$J$11="Ja",B49,B39)</f>
        <v>3</v>
      </c>
      <c r="C64" s="7">
        <f>IF(Abfrage!$J$11="Ja",C49,C39)</f>
        <v>75</v>
      </c>
      <c r="D64" s="19"/>
      <c r="E64" s="20"/>
    </row>
    <row r="65" spans="1:5" x14ac:dyDescent="0.2">
      <c r="A65" s="18"/>
      <c r="B65" s="7">
        <f>IF(Abfrage!$J$11="Ja",B50,B40)</f>
        <v>4</v>
      </c>
      <c r="C65" s="7">
        <f>IF(Abfrage!$J$11="Ja",C50,C40)</f>
        <v>90</v>
      </c>
      <c r="D65" s="19"/>
      <c r="E65" s="20"/>
    </row>
    <row r="66" spans="1:5" x14ac:dyDescent="0.2">
      <c r="A66" s="18"/>
      <c r="B66" s="7">
        <f>IF(Abfrage!$J$11="Ja",B51,B41)</f>
        <v>5</v>
      </c>
      <c r="C66" s="7">
        <f>IF(Abfrage!$J$11="Ja",C51,C41)</f>
        <v>105</v>
      </c>
      <c r="D66" s="19"/>
      <c r="E66" s="20"/>
    </row>
    <row r="67" spans="1:5" x14ac:dyDescent="0.2">
      <c r="A67" s="18"/>
      <c r="B67" s="7">
        <f>IF(Abfrage!$J$11="Ja",B52,B42)</f>
        <v>6</v>
      </c>
      <c r="C67" s="7">
        <f>IF(Abfrage!$J$11="Ja",C52,C42)</f>
        <v>120</v>
      </c>
      <c r="D67" s="19"/>
      <c r="E67" s="20"/>
    </row>
    <row r="68" spans="1:5" x14ac:dyDescent="0.2">
      <c r="A68" s="18"/>
      <c r="B68" s="7">
        <f>IF(Abfrage!$J$11="Ja",B53,B43)</f>
        <v>7</v>
      </c>
      <c r="C68" s="7">
        <f>IF(Abfrage!$J$11="Ja",C53,C43)</f>
        <v>135</v>
      </c>
      <c r="D68" s="19"/>
      <c r="E68" s="20"/>
    </row>
    <row r="69" spans="1:5" x14ac:dyDescent="0.2">
      <c r="A69" s="18"/>
      <c r="B69" s="7">
        <f>IF(Abfrage!$J$11="Ja",B54,B44)</f>
        <v>8</v>
      </c>
      <c r="C69" s="7">
        <f>IF(Abfrage!$J$11="Ja",C54,C44)</f>
        <v>150</v>
      </c>
      <c r="D69" s="19"/>
      <c r="E69" s="20"/>
    </row>
    <row r="70" spans="1:5" x14ac:dyDescent="0.2">
      <c r="A70" s="18"/>
      <c r="B70" s="7">
        <f>IF(Abfrage!$J$11="Ja",B55,B45)</f>
        <v>9</v>
      </c>
      <c r="C70" s="7">
        <f>IF(Abfrage!$J$11="Ja",C55,C45)</f>
        <v>165</v>
      </c>
      <c r="D70" s="19"/>
      <c r="E70" s="20"/>
    </row>
    <row r="71" spans="1:5" x14ac:dyDescent="0.2">
      <c r="A71" s="21"/>
      <c r="B71" s="7">
        <f>IF(Abfrage!$J$11="Ja",B56,B46)</f>
        <v>10</v>
      </c>
      <c r="C71" s="7">
        <f>IF(Abfrage!$J$11="Ja",C56,C46)</f>
        <v>180</v>
      </c>
      <c r="D71" s="22"/>
      <c r="E71" s="23"/>
    </row>
    <row r="76" spans="1:5" ht="18" x14ac:dyDescent="0.25">
      <c r="B76" s="10" t="s">
        <v>26</v>
      </c>
    </row>
    <row r="77" spans="1:5" x14ac:dyDescent="0.2">
      <c r="C77" s="7" t="s">
        <v>32</v>
      </c>
      <c r="D77" s="7" t="s">
        <v>33</v>
      </c>
      <c r="E77" s="7" t="s">
        <v>34</v>
      </c>
    </row>
    <row r="78" spans="1:5" x14ac:dyDescent="0.2">
      <c r="B78" t="s">
        <v>16</v>
      </c>
      <c r="C78" s="7"/>
      <c r="D78" s="7"/>
      <c r="E78" s="7"/>
    </row>
    <row r="79" spans="1:5" x14ac:dyDescent="0.2">
      <c r="B79" s="25" t="s">
        <v>25</v>
      </c>
      <c r="C79" s="7">
        <v>10.08</v>
      </c>
      <c r="D79" s="7">
        <f>C14</f>
        <v>233</v>
      </c>
      <c r="E79" s="7" t="s">
        <v>35</v>
      </c>
    </row>
    <row r="80" spans="1:5" x14ac:dyDescent="0.2">
      <c r="B80" s="25" t="s">
        <v>24</v>
      </c>
      <c r="C80" s="7">
        <v>10.08</v>
      </c>
      <c r="D80" s="7">
        <f>D14</f>
        <v>257</v>
      </c>
      <c r="E80" s="7" t="s">
        <v>35</v>
      </c>
    </row>
    <row r="81" spans="2:5" x14ac:dyDescent="0.2">
      <c r="B81" s="25" t="s">
        <v>27</v>
      </c>
      <c r="C81" s="7">
        <v>5.8</v>
      </c>
      <c r="D81" s="7">
        <f>$C$17</f>
        <v>239</v>
      </c>
      <c r="E81" s="7" t="s">
        <v>36</v>
      </c>
    </row>
    <row r="82" spans="2:5" x14ac:dyDescent="0.2">
      <c r="B82" s="25" t="s">
        <v>28</v>
      </c>
      <c r="C82" s="7">
        <v>5.8</v>
      </c>
      <c r="D82" s="7">
        <f>$D$17</f>
        <v>263</v>
      </c>
      <c r="E82" s="7" t="s">
        <v>36</v>
      </c>
    </row>
    <row r="83" spans="2:5" x14ac:dyDescent="0.2">
      <c r="B83" s="25" t="s">
        <v>29</v>
      </c>
      <c r="C83" s="7">
        <v>4.9000000000000004</v>
      </c>
      <c r="D83" s="7">
        <f>$C$17</f>
        <v>239</v>
      </c>
      <c r="E83" s="7" t="s">
        <v>36</v>
      </c>
    </row>
    <row r="84" spans="2:5" x14ac:dyDescent="0.2">
      <c r="B84" s="25" t="s">
        <v>57</v>
      </c>
      <c r="C84" s="7">
        <v>4.9000000000000004</v>
      </c>
      <c r="D84" s="7">
        <f t="shared" ref="D84:D94" si="4">$D$17</f>
        <v>263</v>
      </c>
      <c r="E84" s="7" t="s">
        <v>36</v>
      </c>
    </row>
    <row r="85" spans="2:5" x14ac:dyDescent="0.2">
      <c r="B85" s="25" t="s">
        <v>30</v>
      </c>
      <c r="C85" s="7">
        <v>5</v>
      </c>
      <c r="D85" s="7">
        <f>$C$15</f>
        <v>215</v>
      </c>
      <c r="E85" s="7" t="s">
        <v>36</v>
      </c>
    </row>
    <row r="86" spans="2:5" x14ac:dyDescent="0.2">
      <c r="B86" s="25" t="s">
        <v>31</v>
      </c>
      <c r="C86" s="7">
        <v>5</v>
      </c>
      <c r="D86" s="7">
        <f>$D$15</f>
        <v>239</v>
      </c>
      <c r="E86" s="7" t="s">
        <v>36</v>
      </c>
    </row>
    <row r="87" spans="2:5" x14ac:dyDescent="0.2">
      <c r="B87" s="25" t="s">
        <v>23</v>
      </c>
      <c r="C87" s="7">
        <v>10.4</v>
      </c>
      <c r="D87" s="7">
        <f>$C$13</f>
        <v>239</v>
      </c>
      <c r="E87" s="7" t="s">
        <v>37</v>
      </c>
    </row>
    <row r="88" spans="2:5" x14ac:dyDescent="0.2">
      <c r="B88" s="25" t="s">
        <v>22</v>
      </c>
      <c r="C88" s="7">
        <v>10.4</v>
      </c>
      <c r="D88" s="7">
        <f>$D$13</f>
        <v>263</v>
      </c>
      <c r="E88" s="7" t="s">
        <v>37</v>
      </c>
    </row>
    <row r="89" spans="2:5" x14ac:dyDescent="0.2">
      <c r="B89" s="25" t="s">
        <v>38</v>
      </c>
      <c r="C89" s="7">
        <v>7.17</v>
      </c>
      <c r="D89" s="7">
        <f>$C$17</f>
        <v>239</v>
      </c>
      <c r="E89" s="7" t="s">
        <v>35</v>
      </c>
    </row>
    <row r="90" spans="2:5" x14ac:dyDescent="0.2">
      <c r="B90" s="25" t="s">
        <v>39</v>
      </c>
      <c r="C90" s="7">
        <v>7.17</v>
      </c>
      <c r="D90" s="7">
        <f t="shared" si="4"/>
        <v>263</v>
      </c>
      <c r="E90" s="7" t="s">
        <v>35</v>
      </c>
    </row>
    <row r="91" spans="2:5" x14ac:dyDescent="0.2">
      <c r="B91" s="25" t="s">
        <v>40</v>
      </c>
      <c r="C91" s="7">
        <v>4.1500000000000004</v>
      </c>
      <c r="D91" s="7">
        <f>$C$17</f>
        <v>239</v>
      </c>
      <c r="E91" s="7" t="s">
        <v>36</v>
      </c>
    </row>
    <row r="92" spans="2:5" x14ac:dyDescent="0.2">
      <c r="B92" s="25" t="s">
        <v>41</v>
      </c>
      <c r="C92" s="7">
        <v>4.1500000000000004</v>
      </c>
      <c r="D92" s="7">
        <f t="shared" si="4"/>
        <v>263</v>
      </c>
      <c r="E92" s="7" t="s">
        <v>36</v>
      </c>
    </row>
    <row r="93" spans="2:5" x14ac:dyDescent="0.2">
      <c r="B93" s="25" t="s">
        <v>43</v>
      </c>
      <c r="C93" s="7">
        <v>4</v>
      </c>
      <c r="D93" s="7">
        <f>$C$17</f>
        <v>239</v>
      </c>
      <c r="E93" s="7" t="s">
        <v>36</v>
      </c>
    </row>
    <row r="94" spans="2:5" x14ac:dyDescent="0.2">
      <c r="B94" s="25" t="s">
        <v>42</v>
      </c>
      <c r="C94" s="7">
        <v>4</v>
      </c>
      <c r="D94" s="7">
        <f t="shared" si="4"/>
        <v>263</v>
      </c>
      <c r="E94" s="7" t="s">
        <v>36</v>
      </c>
    </row>
    <row r="98" spans="2:2" x14ac:dyDescent="0.2">
      <c r="B98" t="s">
        <v>58</v>
      </c>
    </row>
    <row r="99" spans="2:2" x14ac:dyDescent="0.2">
      <c r="B99" t="s">
        <v>59</v>
      </c>
    </row>
  </sheetData>
  <customSheetViews>
    <customSheetView guid="{F0DA04C6-392D-4989-830D-361D0669E415}" showGridLines="0" state="hidden" topLeftCell="A75">
      <selection activeCell="E29" sqref="E29"/>
      <pageMargins left="0.7" right="0.7" top="0.78740157499999996" bottom="0.78740157499999996" header="0.3" footer="0.3"/>
      <pageSetup paperSize="9" orientation="portrait" r:id="rId1"/>
    </customSheetView>
    <customSheetView guid="{1E1DC1E9-9BC1-4EFC-96EC-61EAC5E8C959}" showGridLines="0" state="hidden" topLeftCell="A49">
      <selection activeCell="B83" sqref="B83"/>
      <pageMargins left="0.7" right="0.7" top="0.78740157499999996" bottom="0.78740157499999996" header="0.3" footer="0.3"/>
      <pageSetup paperSize="9" orientation="portrait" r:id="rId2"/>
    </customSheetView>
    <customSheetView guid="{3A9FFF4E-E892-4221-935A-2D93A832BCD7}" showPageBreaks="1" showGridLines="0" state="hidden" topLeftCell="A49">
      <selection activeCell="B83" sqref="B83"/>
      <pageMargins left="0.7" right="0.7" top="0.78740157499999996" bottom="0.78740157499999996" header="0.3" footer="0.3"/>
      <pageSetup paperSize="9" orientation="portrait" r:id="rId3"/>
    </customSheetView>
    <customSheetView guid="{B804B664-F9D6-4E2F-A7C9-FB8344C03C47}" showGridLines="0" state="hidden" topLeftCell="A75">
      <selection activeCell="E29" sqref="E29"/>
      <pageMargins left="0.7" right="0.7" top="0.78740157499999996" bottom="0.78740157499999996" header="0.3" footer="0.3"/>
      <pageSetup paperSize="9" orientation="portrait" r:id="rId4"/>
    </customSheetView>
    <customSheetView guid="{4F305613-90C0-4A3F-9E41-15C3C21CFA8B}" showGridLines="0" state="hidden">
      <selection activeCell="C22" sqref="C22"/>
      <pageMargins left="0.7" right="0.7" top="0.78740157499999996" bottom="0.78740157499999996" header="0.3" footer="0.3"/>
      <pageSetup paperSize="9" orientation="portrait" verticalDpi="0" r:id="rId5"/>
    </customSheetView>
    <customSheetView guid="{0315FB7D-8BBF-43D4-A0AC-5F29842EE891}" showGridLines="0" state="hidden">
      <selection activeCell="C22" sqref="C22"/>
      <pageMargins left="0.7" right="0.7" top="0.78740157499999996" bottom="0.78740157499999996" header="0.3" footer="0.3"/>
      <pageSetup paperSize="9" orientation="portrait" verticalDpi="0" r:id="rId6"/>
    </customSheetView>
    <customSheetView guid="{8C944CEF-47B6-4E20-8AF0-CD44F003E4E3}" showGridLines="0" state="hidden">
      <selection activeCell="C22" sqref="C22"/>
      <pageMargins left="0.7" right="0.7" top="0.78740157499999996" bottom="0.78740157499999996" header="0.3" footer="0.3"/>
      <pageSetup paperSize="9" orientation="portrait" verticalDpi="0" r:id="rId7"/>
    </customSheetView>
    <customSheetView guid="{15BF40AD-07FD-4FC9-B629-9A4A23D132EF}" showGridLines="0" state="hidden" topLeftCell="A75">
      <selection activeCell="E29" sqref="E29"/>
      <pageMargins left="0.7" right="0.7" top="0.78740157499999996" bottom="0.78740157499999996" header="0.3" footer="0.3"/>
      <pageSetup paperSize="9" orientation="portrait" r:id="rId8"/>
    </customSheetView>
    <customSheetView guid="{2E3CD268-1CFA-446F-B0C7-8DA7AED197D9}" showGridLines="0" state="hidden" topLeftCell="A49">
      <selection activeCell="B83" sqref="B83"/>
      <pageMargins left="0.7" right="0.7" top="0.78740157499999996" bottom="0.78740157499999996" header="0.3" footer="0.3"/>
      <pageSetup paperSize="9" orientation="portrait" r:id="rId9"/>
    </customSheetView>
  </customSheetViews>
  <mergeCells count="4">
    <mergeCell ref="A37:A46"/>
    <mergeCell ref="A47:A56"/>
    <mergeCell ref="C10:D10"/>
    <mergeCell ref="C21:D21"/>
  </mergeCells>
  <pageMargins left="0.7" right="0.7" top="0.78740157499999996" bottom="0.78740157499999996" header="0.3" footer="0.3"/>
  <pageSetup paperSize="9" orientation="portrait" r:id="rId10"/>
  <ignoredErrors>
    <ignoredError sqref="D82:D84 D89:D92" formula="1"/>
  </ignoredError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showGridLines="0" tabSelected="1" topLeftCell="A12" zoomScaleNormal="100" workbookViewId="0">
      <selection activeCell="B25" sqref="B25:H25"/>
    </sheetView>
  </sheetViews>
  <sheetFormatPr baseColWidth="10" defaultRowHeight="14.25" x14ac:dyDescent="0.2"/>
  <cols>
    <col min="1" max="1" width="1.125" customWidth="1"/>
    <col min="2" max="2" width="22.125" customWidth="1"/>
    <col min="3" max="3" width="1.125" customWidth="1"/>
    <col min="4" max="4" width="22.125" customWidth="1"/>
    <col min="5" max="5" width="1.125" customWidth="1"/>
    <col min="6" max="6" width="22.125" customWidth="1"/>
    <col min="7" max="7" width="1.125" customWidth="1"/>
    <col min="8" max="8" width="22.125" customWidth="1"/>
    <col min="9" max="9" width="1.125" customWidth="1"/>
    <col min="10" max="10" width="13.375" customWidth="1"/>
    <col min="11" max="11" width="1.125" customWidth="1"/>
    <col min="12" max="12" width="13.375" customWidth="1"/>
    <col min="13" max="13" width="1.375" customWidth="1"/>
  </cols>
  <sheetData>
    <row r="1" spans="1:14" ht="15" x14ac:dyDescent="0.25">
      <c r="A1" s="26"/>
      <c r="B1" s="26"/>
      <c r="C1" s="26"/>
      <c r="D1" s="26"/>
      <c r="E1" s="26"/>
      <c r="F1" s="26"/>
      <c r="G1" s="26"/>
      <c r="H1" s="26"/>
      <c r="I1" s="26"/>
      <c r="J1" s="27" t="s">
        <v>20</v>
      </c>
      <c r="K1" s="27"/>
      <c r="L1" s="28">
        <v>45595</v>
      </c>
      <c r="M1" s="1"/>
    </row>
    <row r="2" spans="1:14" ht="6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37.5" customHeight="1" x14ac:dyDescent="0.2">
      <c r="A3" s="1"/>
      <c r="B3" s="56" t="s">
        <v>12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1"/>
    </row>
    <row r="4" spans="1:14" ht="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5" x14ac:dyDescent="0.25">
      <c r="A5" s="1"/>
      <c r="B5" s="2" t="s">
        <v>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x14ac:dyDescent="0.2">
      <c r="A6" s="1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1"/>
    </row>
    <row r="7" spans="1:14" ht="15" hidden="1" x14ac:dyDescent="0.2">
      <c r="A7" s="1"/>
      <c r="B7" s="64" t="s">
        <v>14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1"/>
    </row>
    <row r="8" spans="1:14" ht="6" hidden="1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30.75" hidden="1" customHeight="1" x14ac:dyDescent="0.2">
      <c r="A9" s="1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1"/>
    </row>
    <row r="10" spans="1:14" ht="6" hidden="1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5" hidden="1" x14ac:dyDescent="0.25">
      <c r="A11" s="3"/>
      <c r="B11" s="57" t="s">
        <v>15</v>
      </c>
      <c r="C11" s="57"/>
      <c r="D11" s="57"/>
      <c r="E11" s="57"/>
      <c r="F11" s="57"/>
      <c r="G11" s="57"/>
      <c r="H11" s="57"/>
      <c r="I11" s="3"/>
      <c r="J11" s="45" t="s">
        <v>61</v>
      </c>
      <c r="K11" s="3"/>
      <c r="L11" s="3"/>
      <c r="M11" s="3"/>
      <c r="N11" s="4"/>
    </row>
    <row r="12" spans="1:14" x14ac:dyDescent="0.2">
      <c r="A12" s="3"/>
      <c r="B12" s="3"/>
      <c r="C12" s="3"/>
      <c r="D12" s="5"/>
      <c r="E12" s="5"/>
      <c r="F12" s="5"/>
      <c r="G12" s="3"/>
      <c r="H12" s="3"/>
      <c r="I12" s="3"/>
      <c r="J12" s="3"/>
      <c r="K12" s="3"/>
      <c r="L12" s="3"/>
      <c r="M12" s="3"/>
      <c r="N12" s="4"/>
    </row>
    <row r="13" spans="1:14" ht="15" x14ac:dyDescent="0.2">
      <c r="A13" s="3"/>
      <c r="B13" s="50" t="s">
        <v>18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"/>
      <c r="N13" s="4"/>
    </row>
    <row r="14" spans="1:14" ht="6" customHeight="1" x14ac:dyDescent="0.2">
      <c r="A14" s="3"/>
      <c r="B14" s="3"/>
      <c r="C14" s="3"/>
      <c r="D14" s="5"/>
      <c r="E14" s="5"/>
      <c r="F14" s="5"/>
      <c r="G14" s="3"/>
      <c r="H14" s="3"/>
      <c r="I14" s="3"/>
      <c r="J14" s="3"/>
      <c r="K14" s="3"/>
      <c r="L14" s="3"/>
      <c r="M14" s="3"/>
      <c r="N14" s="4"/>
    </row>
    <row r="15" spans="1:14" ht="15" x14ac:dyDescent="0.25">
      <c r="A15" s="3"/>
      <c r="B15" s="52" t="s">
        <v>62</v>
      </c>
      <c r="C15" s="52"/>
      <c r="D15" s="52"/>
      <c r="E15" s="52"/>
      <c r="F15" s="52"/>
      <c r="G15" s="52"/>
      <c r="H15" s="52"/>
      <c r="I15" s="3"/>
      <c r="J15" s="53" t="s">
        <v>16</v>
      </c>
      <c r="K15" s="54"/>
      <c r="L15" s="55"/>
      <c r="M15" s="3"/>
      <c r="N15" s="4"/>
    </row>
    <row r="16" spans="1:14" ht="6" customHeight="1" x14ac:dyDescent="0.2">
      <c r="A16" s="3"/>
      <c r="B16" s="3"/>
      <c r="C16" s="3"/>
      <c r="D16" s="5"/>
      <c r="E16" s="5"/>
      <c r="F16" s="5"/>
      <c r="G16" s="3"/>
      <c r="H16" s="3"/>
      <c r="I16" s="3"/>
      <c r="J16" s="3"/>
      <c r="K16" s="3"/>
      <c r="L16" s="3"/>
      <c r="M16" s="3"/>
      <c r="N16" s="4"/>
    </row>
    <row r="17" spans="1:14" ht="28.5" hidden="1" customHeight="1" x14ac:dyDescent="0.25">
      <c r="A17" s="3"/>
      <c r="B17" s="61" t="s">
        <v>56</v>
      </c>
      <c r="C17" s="61"/>
      <c r="D17" s="61"/>
      <c r="E17" s="61"/>
      <c r="F17" s="61"/>
      <c r="G17" s="61"/>
      <c r="H17" s="61"/>
      <c r="I17" s="3"/>
      <c r="J17" s="62">
        <v>0</v>
      </c>
      <c r="K17" s="62"/>
      <c r="L17" s="62"/>
      <c r="M17" s="3"/>
      <c r="N17" s="4"/>
    </row>
    <row r="18" spans="1:14" x14ac:dyDescent="0.2">
      <c r="A18" s="3"/>
      <c r="B18" s="3"/>
      <c r="C18" s="3"/>
      <c r="D18" s="5"/>
      <c r="E18" s="5"/>
      <c r="F18" s="5"/>
      <c r="G18" s="3"/>
      <c r="H18" s="3"/>
      <c r="I18" s="3"/>
      <c r="J18" s="3"/>
      <c r="K18" s="3"/>
      <c r="L18" s="3"/>
      <c r="M18" s="3"/>
      <c r="N18" s="4"/>
    </row>
    <row r="19" spans="1:14" ht="15" x14ac:dyDescent="0.2">
      <c r="A19" s="3"/>
      <c r="B19" s="50" t="s">
        <v>19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3"/>
      <c r="N19" s="4"/>
    </row>
    <row r="20" spans="1:14" ht="6" customHeight="1" x14ac:dyDescent="0.2">
      <c r="A20" s="3"/>
      <c r="B20" s="3"/>
      <c r="C20" s="3"/>
      <c r="D20" s="5"/>
      <c r="E20" s="5"/>
      <c r="F20" s="5"/>
      <c r="G20" s="3"/>
      <c r="H20" s="3"/>
      <c r="I20" s="3"/>
      <c r="J20" s="3"/>
      <c r="K20" s="3"/>
      <c r="L20" s="3"/>
      <c r="M20" s="3"/>
      <c r="N20" s="4"/>
    </row>
    <row r="21" spans="1:14" ht="15" x14ac:dyDescent="0.25">
      <c r="A21" s="3"/>
      <c r="B21" s="52" t="s">
        <v>21</v>
      </c>
      <c r="C21" s="52"/>
      <c r="D21" s="52"/>
      <c r="E21" s="52"/>
      <c r="F21" s="52"/>
      <c r="G21" s="52"/>
      <c r="H21" s="52"/>
      <c r="I21" s="3"/>
      <c r="J21" s="58" t="s">
        <v>16</v>
      </c>
      <c r="K21" s="59"/>
      <c r="L21" s="60"/>
      <c r="M21" s="3"/>
      <c r="N21" s="4"/>
    </row>
    <row r="22" spans="1:14" x14ac:dyDescent="0.2">
      <c r="A22" s="3"/>
      <c r="B22" s="3"/>
      <c r="C22" s="3"/>
      <c r="D22" s="5"/>
      <c r="E22" s="5"/>
      <c r="F22" s="5"/>
      <c r="G22" s="3"/>
      <c r="H22" s="3"/>
      <c r="I22" s="3"/>
      <c r="J22" s="3"/>
      <c r="K22" s="3"/>
      <c r="L22" s="3"/>
      <c r="M22" s="3"/>
      <c r="N22" s="4"/>
    </row>
    <row r="23" spans="1:14" ht="15" x14ac:dyDescent="0.2">
      <c r="A23" s="3"/>
      <c r="B23" s="50" t="s">
        <v>63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3"/>
      <c r="N23" s="4"/>
    </row>
    <row r="24" spans="1:14" ht="6" customHeight="1" x14ac:dyDescent="0.2">
      <c r="A24" s="3"/>
      <c r="B24" s="3"/>
      <c r="C24" s="3"/>
      <c r="D24" s="5"/>
      <c r="E24" s="5"/>
      <c r="F24" s="5"/>
      <c r="G24" s="3"/>
      <c r="H24" s="3"/>
      <c r="I24" s="3"/>
      <c r="J24" s="3"/>
      <c r="K24" s="3"/>
      <c r="L24" s="3"/>
      <c r="M24" s="3"/>
      <c r="N24" s="4"/>
    </row>
    <row r="25" spans="1:14" ht="28.5" customHeight="1" x14ac:dyDescent="0.25">
      <c r="A25" s="3"/>
      <c r="B25" s="51" t="s">
        <v>64</v>
      </c>
      <c r="C25" s="52"/>
      <c r="D25" s="52"/>
      <c r="E25" s="52"/>
      <c r="F25" s="52"/>
      <c r="G25" s="52"/>
      <c r="H25" s="52"/>
      <c r="I25" s="3"/>
      <c r="J25" s="53" t="s">
        <v>16</v>
      </c>
      <c r="K25" s="54"/>
      <c r="L25" s="55"/>
      <c r="M25" s="3"/>
      <c r="N25" s="4"/>
    </row>
    <row r="26" spans="1:14" x14ac:dyDescent="0.2">
      <c r="A26" s="3"/>
      <c r="B26" s="3"/>
      <c r="C26" s="3"/>
      <c r="D26" s="5"/>
      <c r="E26" s="5"/>
      <c r="F26" s="5"/>
      <c r="G26" s="3"/>
      <c r="H26" s="3"/>
      <c r="I26" s="3"/>
      <c r="J26" s="3"/>
      <c r="K26" s="3"/>
      <c r="L26" s="3"/>
      <c r="M26" s="3"/>
      <c r="N26" s="4"/>
    </row>
    <row r="27" spans="1:14" ht="15" x14ac:dyDescent="0.2">
      <c r="A27" s="1"/>
      <c r="B27" s="50" t="s">
        <v>44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4" ht="6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4" ht="28.5" customHeight="1" x14ac:dyDescent="0.2">
      <c r="A29" s="1"/>
      <c r="B29" s="37" t="s">
        <v>45</v>
      </c>
      <c r="C29" s="1"/>
      <c r="D29" s="37" t="s">
        <v>46</v>
      </c>
      <c r="E29" s="1"/>
      <c r="F29" s="37" t="s">
        <v>47</v>
      </c>
      <c r="G29" s="1"/>
      <c r="H29" s="37" t="s">
        <v>48</v>
      </c>
      <c r="I29" s="1"/>
      <c r="J29" s="37" t="s">
        <v>49</v>
      </c>
      <c r="K29" s="1"/>
      <c r="L29" s="1"/>
    </row>
    <row r="30" spans="1:14" x14ac:dyDescent="0.2">
      <c r="A30" s="1"/>
      <c r="B30" s="38">
        <f>VLOOKUP(J15,Datenblatt!B60:C71,2,FALSE)</f>
        <v>0</v>
      </c>
      <c r="C30" s="1"/>
      <c r="D30" s="39" t="e">
        <f>(VLOOKUP(J21,Datenblatt!B78:D94,3,FALSE)*B30)/7*J25</f>
        <v>#VALUE!</v>
      </c>
      <c r="E30" s="1"/>
      <c r="F30" s="38">
        <f>VLOOKUP(J21,Datenblatt!B78:D94,2,FALSE)</f>
        <v>0</v>
      </c>
      <c r="G30" s="1"/>
      <c r="H30" s="43" t="e">
        <f>IF(J17&gt;0,(D30/F30)/J15*(J15-J17),D30/F30)</f>
        <v>#VALUE!</v>
      </c>
      <c r="I30" s="1"/>
      <c r="J30" s="38">
        <f>VLOOKUP(J21,Datenblatt!B78:E94,4,FALSE)</f>
        <v>0</v>
      </c>
      <c r="K30" s="1"/>
      <c r="L30" s="1"/>
    </row>
    <row r="31" spans="1:14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4" ht="15" x14ac:dyDescent="0.2">
      <c r="A32" s="1"/>
      <c r="B32" s="50" t="s">
        <v>50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1:12" ht="6" customHeight="1" thickBot="1" x14ac:dyDescent="0.25">
      <c r="A33" s="1"/>
      <c r="B33" s="3"/>
      <c r="C33" s="3"/>
      <c r="D33" s="5"/>
      <c r="E33" s="5"/>
      <c r="F33" s="5"/>
      <c r="G33" s="3"/>
      <c r="H33" s="3"/>
      <c r="I33" s="3"/>
      <c r="J33" s="3"/>
      <c r="K33" s="3"/>
      <c r="L33" s="3"/>
    </row>
    <row r="34" spans="1:12" ht="15" x14ac:dyDescent="0.25">
      <c r="A34" s="1"/>
      <c r="B34" s="29" t="s">
        <v>51</v>
      </c>
      <c r="C34" s="30"/>
      <c r="D34" s="30"/>
      <c r="E34" s="30"/>
      <c r="F34" s="44" t="e">
        <f>H30</f>
        <v>#VALUE!</v>
      </c>
      <c r="G34" s="30"/>
      <c r="H34" s="30">
        <f>J30</f>
        <v>0</v>
      </c>
      <c r="I34" s="31"/>
      <c r="J34" s="35" t="str">
        <f>J21</f>
        <v>bitte wählen</v>
      </c>
      <c r="K34" s="30"/>
      <c r="L34" s="36"/>
    </row>
    <row r="35" spans="1:12" ht="15.75" thickBot="1" x14ac:dyDescent="0.3">
      <c r="A35" s="1"/>
      <c r="B35" s="32" t="s">
        <v>52</v>
      </c>
      <c r="C35" s="33"/>
      <c r="D35" s="33"/>
      <c r="E35" s="33"/>
      <c r="F35" s="33"/>
      <c r="G35" s="33"/>
      <c r="H35" s="33"/>
      <c r="I35" s="33"/>
      <c r="J35" s="33"/>
      <c r="K35" s="33"/>
      <c r="L35" s="34"/>
    </row>
    <row r="36" spans="1:1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customSheetViews>
    <customSheetView guid="{F0DA04C6-392D-4989-830D-361D0669E415}" showPageBreaks="1" showGridLines="0" printArea="1" hiddenRows="1" topLeftCell="A12">
      <selection activeCell="B25" sqref="B25:H25"/>
      <pageMargins left="0.7" right="0.7" top="0.78740157499999996" bottom="0.78740157499999996" header="0.3" footer="0.3"/>
      <pageSetup paperSize="9" scale="92" orientation="landscape" r:id="rId1"/>
    </customSheetView>
    <customSheetView guid="{1E1DC1E9-9BC1-4EFC-96EC-61EAC5E8C959}" showPageBreaks="1" showGridLines="0" printArea="1">
      <selection activeCell="J21" sqref="J21:L21"/>
      <pageMargins left="0.7" right="0.7" top="0.78740157499999996" bottom="0.78740157499999996" header="0.3" footer="0.3"/>
      <pageSetup paperSize="9" scale="92" orientation="landscape" r:id="rId2"/>
    </customSheetView>
    <customSheetView guid="{3A9FFF4E-E892-4221-935A-2D93A832BCD7}" showPageBreaks="1" showGridLines="0" printArea="1">
      <selection activeCell="J21" sqref="J21:L21"/>
      <pageMargins left="0.7" right="0.7" top="0.78740157499999996" bottom="0.78740157499999996" header="0.3" footer="0.3"/>
      <pageSetup paperSize="9" scale="92" orientation="landscape" r:id="rId3"/>
    </customSheetView>
    <customSheetView guid="{B804B664-F9D6-4E2F-A7C9-FB8344C03C47}" showPageBreaks="1" showGridLines="0" printArea="1" topLeftCell="A17">
      <selection activeCell="P25" sqref="P25"/>
      <pageMargins left="0.7" right="0.7" top="0.78740157499999996" bottom="0.78740157499999996" header="0.3" footer="0.3"/>
      <pageSetup paperSize="9" scale="92" orientation="landscape" r:id="rId4"/>
    </customSheetView>
    <customSheetView guid="{4F305613-90C0-4A3F-9E41-15C3C21CFA8B}" showGridLines="0" topLeftCell="A13">
      <selection activeCell="L29" sqref="L29"/>
      <pageMargins left="0.7" right="0.7" top="0.78740157499999996" bottom="0.78740157499999996" header="0.3" footer="0.3"/>
      <pageSetup paperSize="9" scale="92" orientation="landscape" r:id="rId5"/>
    </customSheetView>
    <customSheetView guid="{0315FB7D-8BBF-43D4-A0AC-5F29842EE891}" showGridLines="0">
      <selection activeCell="J25" sqref="J25:L25"/>
      <pageMargins left="0.7" right="0.7" top="0.78740157499999996" bottom="0.78740157499999996" header="0.3" footer="0.3"/>
      <pageSetup paperSize="9" scale="92" orientation="landscape" r:id="rId6"/>
    </customSheetView>
    <customSheetView guid="{8C944CEF-47B6-4E20-8AF0-CD44F003E4E3}" showPageBreaks="1" showGridLines="0" printArea="1" topLeftCell="A7">
      <selection activeCell="J21" sqref="J21:L21"/>
      <pageMargins left="0.7" right="0.7" top="0.78740157499999996" bottom="0.78740157499999996" header="0.3" footer="0.3"/>
      <pageSetup paperSize="9" scale="92" orientation="landscape" r:id="rId7"/>
    </customSheetView>
    <customSheetView guid="{15BF40AD-07FD-4FC9-B629-9A4A23D132EF}" showGridLines="0" topLeftCell="C1">
      <selection activeCell="R7" sqref="R7"/>
      <pageMargins left="0.7" right="0.7" top="0.78740157499999996" bottom="0.78740157499999996" header="0.3" footer="0.3"/>
      <pageSetup paperSize="9" scale="92" orientation="landscape" r:id="rId8"/>
    </customSheetView>
    <customSheetView guid="{2E3CD268-1CFA-446F-B0C7-8DA7AED197D9}" showGridLines="0" topLeftCell="A16">
      <selection activeCell="J21" sqref="J21:L21"/>
      <pageMargins left="0.7" right="0.7" top="0.78740157499999996" bottom="0.78740157499999996" header="0.3" footer="0.3"/>
      <pageSetup paperSize="9" scale="92" orientation="landscape" r:id="rId9"/>
    </customSheetView>
  </customSheetViews>
  <mergeCells count="18">
    <mergeCell ref="B3:L3"/>
    <mergeCell ref="B11:H11"/>
    <mergeCell ref="B21:H21"/>
    <mergeCell ref="J21:L21"/>
    <mergeCell ref="B13:L13"/>
    <mergeCell ref="B15:H15"/>
    <mergeCell ref="J15:L15"/>
    <mergeCell ref="B17:H17"/>
    <mergeCell ref="J17:L17"/>
    <mergeCell ref="B6:L6"/>
    <mergeCell ref="B7:L7"/>
    <mergeCell ref="B9:L9"/>
    <mergeCell ref="B19:L19"/>
    <mergeCell ref="B32:L32"/>
    <mergeCell ref="B27:L27"/>
    <mergeCell ref="B23:L23"/>
    <mergeCell ref="B25:H25"/>
    <mergeCell ref="J25:L25"/>
  </mergeCells>
  <dataValidations count="1">
    <dataValidation type="list" allowBlank="1" showInputMessage="1" showErrorMessage="1" sqref="J11" xr:uid="{00000000-0002-0000-0100-000000000000}">
      <formula1>"bitte wählen,Ja,Nein"</formula1>
    </dataValidation>
  </dataValidations>
  <pageMargins left="0.7" right="0.7" top="0.78740157499999996" bottom="0.78740157499999996" header="0.3" footer="0.3"/>
  <pageSetup paperSize="9" scale="92" orientation="landscape" r:id="rId10"/>
  <ignoredErrors>
    <ignoredError sqref="F34" evalError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Datenblatt!$B$60:$B$71</xm:f>
          </x14:formula1>
          <xm:sqref>J17:L17 J15:L15</xm:sqref>
        </x14:dataValidation>
        <x14:dataValidation type="list" allowBlank="1" showInputMessage="1" showErrorMessage="1" xr:uid="{00000000-0002-0000-0100-000002000000}">
          <x14:formula1>
            <xm:f>Datenblatt!$B$78:$B$94</xm:f>
          </x14:formula1>
          <xm:sqref>J21:L21</xm:sqref>
        </x14:dataValidation>
        <x14:dataValidation type="list" allowBlank="1" showInputMessage="1" showErrorMessage="1" xr:uid="{00000000-0002-0000-0100-000003000000}">
          <x14:formula1>
            <xm:f>Datenblatt!$B$60:$B$68</xm:f>
          </x14:formula1>
          <xm:sqref>J25:L25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Datenblatt</vt:lpstr>
      <vt:lpstr>Abfrage</vt:lpstr>
      <vt:lpstr>Abfrage!Druckbereich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BuehlerS002</dc:creator>
  <cp:lastModifiedBy>Schade Sabrina</cp:lastModifiedBy>
  <cp:lastPrinted>2024-10-30T14:18:41Z</cp:lastPrinted>
  <dcterms:created xsi:type="dcterms:W3CDTF">2018-10-25T07:42:57Z</dcterms:created>
  <dcterms:modified xsi:type="dcterms:W3CDTF">2024-11-12T07:56:33Z</dcterms:modified>
</cp:coreProperties>
</file>